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<sst xmlns="http://schemas.openxmlformats.org/spreadsheetml/2006/main" count="48" uniqueCount="47">
  <si>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2024年度绿园区（市级）养老服务业补贴发放公示汇总表</t>
  </si>
  <si>
    <t>民政部门（公章）</t>
  </si>
  <si>
    <t>单位：万元</t>
  </si>
  <si>
    <t>序号</t>
  </si>
  <si>
    <t>机构名称</t>
  </si>
  <si>
    <t>民办养老机构运营补贴</t>
  </si>
  <si>
    <t>困难老人入住机构补贴</t>
  </si>
  <si>
    <t>备注</t>
  </si>
  <si>
    <t xml:space="preserve">平均入住人数 </t>
  </si>
  <si>
    <t>补贴资金总额</t>
  </si>
  <si>
    <t>贫困老人平均数（人）</t>
  </si>
  <si>
    <t>长春市鼎尚养老服务有限公司</t>
  </si>
  <si>
    <t>长春市绿园区倚水佳园老年护理院</t>
  </si>
  <si>
    <t>长春市绿园区鑫源老年公寓</t>
  </si>
  <si>
    <t>长春市绿园区温馨养老院一院</t>
  </si>
  <si>
    <t>长春市绿园区温馨养老院二院</t>
  </si>
  <si>
    <t>长春市绿园区温馨养老院三院</t>
  </si>
  <si>
    <t>长春市绿园区康诚养老护理院</t>
  </si>
  <si>
    <t>长春市绿园区邻里之家养老院</t>
  </si>
  <si>
    <t>绿园区博爱老年公寓</t>
  </si>
  <si>
    <t>长春市绿园区艳华托老院</t>
  </si>
  <si>
    <t>长春市绿园区安居小区三元老年护理院</t>
  </si>
  <si>
    <t>长春市绿园区友之家养老院</t>
  </si>
  <si>
    <t>长春市绿园区德善缘爱心养老院</t>
  </si>
  <si>
    <t>长春市绿园区久泰乐园养老服务有限公司</t>
  </si>
  <si>
    <t>绿园区宏旭老年公寓</t>
  </si>
  <si>
    <t>长春市绿园区爱心老年公寓</t>
  </si>
  <si>
    <t>长春市大树养老服务有限公司</t>
  </si>
  <si>
    <t>吉林省华铱堂养老服务有限公司绿园分公司</t>
  </si>
  <si>
    <t>长春市绿园区春城老人之家</t>
  </si>
  <si>
    <t>长春市绿园区幸福护理院</t>
  </si>
  <si>
    <t>长春市绿园区三心众城老人之家</t>
  </si>
  <si>
    <t>长春市绿园区阳光家园颐养院</t>
  </si>
  <si>
    <t>长春市绿园区蓝天康乐家园老年公寓</t>
  </si>
  <si>
    <t>长春市绿园区沛泽润锦护理服务中心（有限合伙）</t>
  </si>
  <si>
    <t>长春市绿园区一家亲养老护理院</t>
  </si>
  <si>
    <t>长春市绿园区净心老年公寓</t>
  </si>
  <si>
    <t>长春市绿园区馨阳老年护理院</t>
  </si>
  <si>
    <t>绿园区康宁老年护理院</t>
  </si>
  <si>
    <t>长春市绿园区瀚泽堂养老康复护理院</t>
  </si>
  <si>
    <t>长春市绿园区福禄泉老年公寓</t>
  </si>
  <si>
    <t>长春市绿园区至爱老年医疗护理院</t>
  </si>
  <si>
    <t>长春市绿园区喜辉爱心敬养院</t>
  </si>
  <si>
    <t>长春市绿园区平安老人院</t>
  </si>
  <si>
    <t>长春市绿园区姐妹养老院</t>
  </si>
  <si>
    <t>长春市恒泰缘养老服务有限公司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</si>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</sst>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);[Red]\(0.00\)"/>
    <numFmt numFmtId="179" formatCode="0.0000_);[Red]\(0.0000\)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8" fontId="3" fillId="2" borderId="2" xfId="1" applyNumberFormat="1" applyFont="1" applyFill="1" applyBorder="1" applyAlignment="1">
      <alignment horizontal="center" vertical="center" wrapText="1"/>
    </xf>
    <xf numFmtId="179" fontId="3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30003;&#25253;&#20844;&#24335;\&#65288;&#38468;&#20214;&#65289;2024&#24180;&#32511;&#22253;&#21306;&#20859;&#32769;&#20859;&#32769;&#26381;&#21153;&#19994;&#34917;&#36148;&#30003;&#25253;&#20844;&#24335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</sheetNames>
    <sheetDataSet>
      <sheetData sheetId="0"/>
      <sheetData sheetId="1">
        <row r="5">
          <cell r="Q5">
            <v>1392</v>
          </cell>
        </row>
        <row r="9">
          <cell r="Q9">
            <v>841</v>
          </cell>
        </row>
        <row r="13">
          <cell r="Q13">
            <v>274</v>
          </cell>
        </row>
        <row r="17">
          <cell r="Q17">
            <v>1350</v>
          </cell>
        </row>
        <row r="21">
          <cell r="Q21">
            <v>451</v>
          </cell>
        </row>
        <row r="25">
          <cell r="Q25">
            <v>585</v>
          </cell>
        </row>
        <row r="29">
          <cell r="Q29">
            <v>251</v>
          </cell>
        </row>
        <row r="33">
          <cell r="Q33">
            <v>803</v>
          </cell>
        </row>
        <row r="37">
          <cell r="Q37">
            <v>262</v>
          </cell>
        </row>
        <row r="41">
          <cell r="Q41">
            <v>252</v>
          </cell>
        </row>
        <row r="45">
          <cell r="Q45">
            <v>240</v>
          </cell>
        </row>
        <row r="49">
          <cell r="Q49">
            <v>196</v>
          </cell>
        </row>
        <row r="53">
          <cell r="Q53">
            <v>23</v>
          </cell>
        </row>
        <row r="57">
          <cell r="Q57">
            <v>752</v>
          </cell>
        </row>
        <row r="61">
          <cell r="Q61">
            <v>472</v>
          </cell>
        </row>
        <row r="65">
          <cell r="Q65">
            <v>312</v>
          </cell>
        </row>
        <row r="69">
          <cell r="Q69">
            <v>1018</v>
          </cell>
        </row>
        <row r="73">
          <cell r="Q73">
            <v>1315</v>
          </cell>
        </row>
        <row r="77">
          <cell r="Q77">
            <v>530</v>
          </cell>
        </row>
        <row r="81">
          <cell r="Q81">
            <v>785</v>
          </cell>
        </row>
        <row r="85">
          <cell r="Q85">
            <v>240</v>
          </cell>
        </row>
        <row r="89">
          <cell r="Q89">
            <v>2071</v>
          </cell>
        </row>
        <row r="93">
          <cell r="Q93">
            <v>40</v>
          </cell>
        </row>
        <row r="97">
          <cell r="Q97">
            <v>435</v>
          </cell>
        </row>
        <row r="101">
          <cell r="Q101">
            <v>336</v>
          </cell>
        </row>
        <row r="105">
          <cell r="Q105">
            <v>119</v>
          </cell>
        </row>
        <row r="109">
          <cell r="Q109">
            <v>363</v>
          </cell>
        </row>
        <row r="113">
          <cell r="Q113">
            <v>479</v>
          </cell>
        </row>
        <row r="117">
          <cell r="Q117">
            <v>2196</v>
          </cell>
        </row>
        <row r="121">
          <cell r="Q121">
            <v>204</v>
          </cell>
        </row>
        <row r="125">
          <cell r="Q125">
            <v>2136</v>
          </cell>
        </row>
        <row r="129">
          <cell r="Q129">
            <v>2251</v>
          </cell>
        </row>
        <row r="133">
          <cell r="Q133">
            <v>429</v>
          </cell>
        </row>
        <row r="137">
          <cell r="Q137">
            <v>153</v>
          </cell>
        </row>
        <row r="141">
          <cell r="Q141">
            <v>65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C4" sqref="$A4:$XFD4"/>
    </sheetView>
  </sheetViews>
  <sheetFormatPr defaultColWidth="9" defaultRowHeight="14.4" outlineLevelCol="6"/>
  <cols>
    <col min="1" max="1" width="6.62962962962963" customWidth="1"/>
    <col min="2" max="2" width="30.3333333333333" customWidth="1"/>
    <col min="3" max="3" width="12.1296296296296" customWidth="1"/>
    <col min="4" max="4" width="11.1296296296296" customWidth="1"/>
    <col min="7" max="7" width="9.5" customWidth="1"/>
  </cols>
  <sheetData>
    <row r="1" s="1" customFormat="1" ht="31" customHeight="1" spans="1:7">
      <c r="A1" s="2" t="s">
        <v>0</v>
      </c>
      <c r="B1" s="2"/>
      <c r="C1" s="2"/>
      <c r="D1" s="3"/>
      <c r="E1" s="2"/>
      <c r="F1" s="3"/>
      <c r="G1" s="2"/>
    </row>
    <row r="2" s="1" customFormat="1" ht="41" customHeight="1" spans="1:7">
      <c r="A2" s="4" t="s">
        <v>1</v>
      </c>
      <c r="B2" s="4"/>
      <c r="C2" s="4"/>
      <c r="D2" s="4"/>
      <c r="E2" s="4"/>
      <c r="F2" s="4"/>
      <c r="G2" s="4" t="s">
        <v>2</v>
      </c>
    </row>
    <row r="3" s="1" customFormat="1" ht="29" customHeight="1" spans="1:7">
      <c r="A3" s="5" t="s">
        <v>3</v>
      </c>
      <c r="B3" s="5" t="s">
        <v>4</v>
      </c>
      <c r="C3" s="5" t="s">
        <v>5</v>
      </c>
      <c r="D3" s="6"/>
      <c r="E3" s="5" t="s">
        <v>6</v>
      </c>
      <c r="F3" s="6"/>
      <c r="G3" s="5" t="s">
        <v>7</v>
      </c>
    </row>
    <row r="4" s="1" customFormat="1" ht="44" customHeight="1" spans="1:7">
      <c r="A4" s="5"/>
      <c r="B4" s="5"/>
      <c r="C4" s="5" t="s">
        <v>8</v>
      </c>
      <c r="D4" s="6" t="s">
        <v>9</v>
      </c>
      <c r="E4" s="5" t="s">
        <v>10</v>
      </c>
      <c r="F4" s="6" t="s">
        <v>9</v>
      </c>
      <c r="G4" s="5"/>
    </row>
    <row r="5" s="1" customFormat="1" ht="33" customHeight="1" spans="1:7">
      <c r="A5" s="7">
        <v>1</v>
      </c>
      <c r="B5" s="8" t="s">
        <v>11</v>
      </c>
      <c r="C5" s="9">
        <f>ROUND([1]附件2!Q5/12,0)</f>
        <v>116</v>
      </c>
      <c r="D5" s="10">
        <v>17.71</v>
      </c>
      <c r="E5" s="10">
        <v>2</v>
      </c>
      <c r="F5" s="5">
        <v>0.31</v>
      </c>
      <c r="G5" s="5"/>
    </row>
    <row r="6" s="1" customFormat="1" ht="33" customHeight="1" spans="1:7">
      <c r="A6" s="7">
        <v>2</v>
      </c>
      <c r="B6" s="8" t="s">
        <v>12</v>
      </c>
      <c r="C6" s="9">
        <f>ROUND([1]附件2!Q9/12,0)</f>
        <v>70</v>
      </c>
      <c r="D6" s="10">
        <v>10.55</v>
      </c>
      <c r="E6" s="10"/>
      <c r="F6" s="5"/>
      <c r="G6" s="5"/>
    </row>
    <row r="7" s="1" customFormat="1" ht="33" customHeight="1" spans="1:7">
      <c r="A7" s="7">
        <v>3</v>
      </c>
      <c r="B7" s="8" t="s">
        <v>13</v>
      </c>
      <c r="C7" s="9">
        <f>ROUND([1]附件2!Q13/12,0)</f>
        <v>23</v>
      </c>
      <c r="D7" s="10">
        <v>3.42</v>
      </c>
      <c r="E7" s="10">
        <v>1</v>
      </c>
      <c r="F7" s="5">
        <v>0.18</v>
      </c>
      <c r="G7" s="5"/>
    </row>
    <row r="8" s="1" customFormat="1" ht="33" customHeight="1" spans="1:7">
      <c r="A8" s="7">
        <v>4</v>
      </c>
      <c r="B8" s="8" t="s">
        <v>14</v>
      </c>
      <c r="C8" s="9">
        <f>ROUND([1]附件2!Q17/12,0)</f>
        <v>113</v>
      </c>
      <c r="D8" s="10">
        <v>16.22</v>
      </c>
      <c r="E8" s="10"/>
      <c r="F8" s="5"/>
      <c r="G8" s="5"/>
    </row>
    <row r="9" s="1" customFormat="1" ht="33" customHeight="1" spans="1:7">
      <c r="A9" s="7">
        <v>5</v>
      </c>
      <c r="B9" s="8" t="s">
        <v>15</v>
      </c>
      <c r="C9" s="9">
        <f>ROUND([1]附件2!Q21/12,0)</f>
        <v>38</v>
      </c>
      <c r="D9" s="10">
        <v>5.39</v>
      </c>
      <c r="E9" s="10">
        <v>3</v>
      </c>
      <c r="F9" s="5">
        <v>0.56</v>
      </c>
      <c r="G9" s="5"/>
    </row>
    <row r="10" s="1" customFormat="1" ht="33" customHeight="1" spans="1:7">
      <c r="A10" s="7">
        <v>6</v>
      </c>
      <c r="B10" s="8" t="s">
        <v>16</v>
      </c>
      <c r="C10" s="9">
        <f>ROUND([1]附件2!Q25/12,0)</f>
        <v>49</v>
      </c>
      <c r="D10" s="10">
        <v>7.3</v>
      </c>
      <c r="E10" s="10"/>
      <c r="F10" s="5"/>
      <c r="G10" s="5"/>
    </row>
    <row r="11" s="1" customFormat="1" ht="33" customHeight="1" spans="1:7">
      <c r="A11" s="7">
        <v>7</v>
      </c>
      <c r="B11" s="8" t="s">
        <v>17</v>
      </c>
      <c r="C11" s="9">
        <f>ROUND([1]附件2!Q29/12,0)</f>
        <v>21</v>
      </c>
      <c r="D11" s="10">
        <v>3.01</v>
      </c>
      <c r="E11" s="10"/>
      <c r="F11" s="5"/>
      <c r="G11" s="5"/>
    </row>
    <row r="12" s="1" customFormat="1" ht="33" customHeight="1" spans="1:7">
      <c r="A12" s="7">
        <v>8</v>
      </c>
      <c r="B12" s="8" t="s">
        <v>18</v>
      </c>
      <c r="C12" s="9">
        <f>ROUND([1]附件2!Q33/12,0)</f>
        <v>67</v>
      </c>
      <c r="D12" s="10">
        <v>10.31</v>
      </c>
      <c r="E12" s="10"/>
      <c r="F12" s="5"/>
      <c r="G12" s="5"/>
    </row>
    <row r="13" s="1" customFormat="1" ht="33" customHeight="1" spans="1:7">
      <c r="A13" s="7">
        <v>9</v>
      </c>
      <c r="B13" s="8" t="s">
        <v>19</v>
      </c>
      <c r="C13" s="9">
        <f>ROUND([1]附件2!Q37/12,0)</f>
        <v>22</v>
      </c>
      <c r="D13" s="10">
        <v>3.22</v>
      </c>
      <c r="E13" s="10">
        <v>1</v>
      </c>
      <c r="F13" s="5">
        <v>0.18</v>
      </c>
      <c r="G13" s="5"/>
    </row>
    <row r="14" s="1" customFormat="1" ht="33" customHeight="1" spans="1:7">
      <c r="A14" s="7">
        <v>10</v>
      </c>
      <c r="B14" s="8" t="s">
        <v>20</v>
      </c>
      <c r="C14" s="9">
        <f>ROUND([1]附件2!Q41/12,0)</f>
        <v>21</v>
      </c>
      <c r="D14" s="10">
        <v>3.3</v>
      </c>
      <c r="E14" s="10">
        <v>6</v>
      </c>
      <c r="F14" s="5">
        <v>0.99</v>
      </c>
      <c r="G14" s="5"/>
    </row>
    <row r="15" s="1" customFormat="1" ht="33" customHeight="1" spans="1:7">
      <c r="A15" s="7">
        <v>11</v>
      </c>
      <c r="B15" s="8" t="s">
        <v>21</v>
      </c>
      <c r="C15" s="9">
        <f>ROUND([1]附件2!Q45/12,0)</f>
        <v>20</v>
      </c>
      <c r="D15" s="10">
        <v>3.1</v>
      </c>
      <c r="E15" s="10">
        <v>5</v>
      </c>
      <c r="F15" s="5">
        <v>0.93</v>
      </c>
      <c r="G15" s="5"/>
    </row>
    <row r="16" s="1" customFormat="1" ht="33" customHeight="1" spans="1:7">
      <c r="A16" s="7">
        <v>12</v>
      </c>
      <c r="B16" s="8" t="s">
        <v>22</v>
      </c>
      <c r="C16" s="9">
        <f>ROUND([1]附件2!Q49/4,0)</f>
        <v>49</v>
      </c>
      <c r="D16" s="10">
        <v>2.35</v>
      </c>
      <c r="E16" s="10">
        <v>1</v>
      </c>
      <c r="F16" s="5">
        <v>0.06</v>
      </c>
      <c r="G16" s="5"/>
    </row>
    <row r="17" s="1" customFormat="1" ht="33" customHeight="1" spans="1:7">
      <c r="A17" s="7">
        <v>13</v>
      </c>
      <c r="B17" s="8" t="s">
        <v>23</v>
      </c>
      <c r="C17" s="9">
        <f>ROUND([1]附件2!Q53/2,0)</f>
        <v>12</v>
      </c>
      <c r="D17" s="10">
        <v>0.22</v>
      </c>
      <c r="E17" s="10">
        <v>1</v>
      </c>
      <c r="F17" s="5">
        <v>0.03</v>
      </c>
      <c r="G17" s="5"/>
    </row>
    <row r="18" s="1" customFormat="1" ht="33" customHeight="1" spans="1:7">
      <c r="A18" s="7">
        <v>14</v>
      </c>
      <c r="B18" s="8" t="s">
        <v>24</v>
      </c>
      <c r="C18" s="9">
        <f>ROUND([1]附件2!Q57/12,0)</f>
        <v>63</v>
      </c>
      <c r="D18" s="10">
        <v>9.43</v>
      </c>
      <c r="E18" s="10">
        <v>3</v>
      </c>
      <c r="F18" s="5">
        <v>0.45</v>
      </c>
      <c r="G18" s="5"/>
    </row>
    <row r="19" s="1" customFormat="1" ht="33" customHeight="1" spans="1:7">
      <c r="A19" s="7">
        <v>15</v>
      </c>
      <c r="B19" s="8" t="s">
        <v>25</v>
      </c>
      <c r="C19" s="9">
        <f>ROUND([1]附件2!Q61/12,0)</f>
        <v>39</v>
      </c>
      <c r="D19" s="10">
        <v>6.05</v>
      </c>
      <c r="E19" s="10"/>
      <c r="F19" s="5"/>
      <c r="G19" s="5"/>
    </row>
    <row r="20" s="1" customFormat="1" ht="33" customHeight="1" spans="1:7">
      <c r="A20" s="7">
        <v>16</v>
      </c>
      <c r="B20" s="8" t="s">
        <v>26</v>
      </c>
      <c r="C20" s="9">
        <f>ROUND([1]附件2!Q65/12,0)</f>
        <v>26</v>
      </c>
      <c r="D20" s="10">
        <v>4.01</v>
      </c>
      <c r="E20" s="10">
        <v>2</v>
      </c>
      <c r="F20" s="5">
        <v>0.24</v>
      </c>
      <c r="G20" s="5"/>
    </row>
    <row r="21" s="1" customFormat="1" ht="33" customHeight="1" spans="1:7">
      <c r="A21" s="7">
        <v>17</v>
      </c>
      <c r="B21" s="8" t="s">
        <v>27</v>
      </c>
      <c r="C21" s="9">
        <f>ROUND([1]附件2!Q69/12,0)</f>
        <v>85</v>
      </c>
      <c r="D21" s="10">
        <v>11.78</v>
      </c>
      <c r="E21" s="10"/>
      <c r="F21" s="5"/>
      <c r="G21" s="5"/>
    </row>
    <row r="22" s="1" customFormat="1" ht="33" customHeight="1" spans="1:7">
      <c r="A22" s="7">
        <v>18</v>
      </c>
      <c r="B22" s="8" t="s">
        <v>28</v>
      </c>
      <c r="C22" s="9">
        <f>ROUND([1]附件2!Q73/12,0)</f>
        <v>110</v>
      </c>
      <c r="D22" s="10">
        <v>15.75</v>
      </c>
      <c r="E22" s="10"/>
      <c r="F22" s="5"/>
      <c r="G22" s="5"/>
    </row>
    <row r="23" s="1" customFormat="1" ht="33" customHeight="1" spans="1:7">
      <c r="A23" s="7">
        <v>19</v>
      </c>
      <c r="B23" s="8" t="s">
        <v>29</v>
      </c>
      <c r="C23" s="9">
        <f>ROUND([1]附件2!Q77/12,0)</f>
        <v>44</v>
      </c>
      <c r="D23" s="10">
        <v>6.37</v>
      </c>
      <c r="E23" s="10"/>
      <c r="F23" s="5"/>
      <c r="G23" s="5"/>
    </row>
    <row r="24" s="1" customFormat="1" ht="33" customHeight="1" spans="1:7">
      <c r="A24" s="7">
        <v>20</v>
      </c>
      <c r="B24" s="8" t="s">
        <v>30</v>
      </c>
      <c r="C24" s="9">
        <f>ROUND([1]附件2!Q81/12,0)</f>
        <v>65</v>
      </c>
      <c r="D24" s="10">
        <v>9.84</v>
      </c>
      <c r="E24" s="10">
        <v>2</v>
      </c>
      <c r="F24" s="5">
        <v>0.36</v>
      </c>
      <c r="G24" s="5"/>
    </row>
    <row r="25" s="1" customFormat="1" ht="33" customHeight="1" spans="1:7">
      <c r="A25" s="7">
        <v>21</v>
      </c>
      <c r="B25" s="8" t="s">
        <v>31</v>
      </c>
      <c r="C25" s="9">
        <f>ROUND([1]附件2!Q85/12,0)</f>
        <v>20</v>
      </c>
      <c r="D25" s="10">
        <v>3.01</v>
      </c>
      <c r="E25" s="10">
        <v>4</v>
      </c>
      <c r="F25" s="5">
        <v>0.65</v>
      </c>
      <c r="G25" s="5"/>
    </row>
    <row r="26" s="1" customFormat="1" ht="33" customHeight="1" spans="1:7">
      <c r="A26" s="7">
        <v>22</v>
      </c>
      <c r="B26" s="8" t="s">
        <v>32</v>
      </c>
      <c r="C26" s="9">
        <f>ROUND([1]附件2!Q89/12,0)</f>
        <v>173</v>
      </c>
      <c r="D26" s="10">
        <v>25.07</v>
      </c>
      <c r="E26" s="10"/>
      <c r="F26" s="5"/>
      <c r="G26" s="5"/>
    </row>
    <row r="27" s="1" customFormat="1" ht="33" customHeight="1" spans="1:7">
      <c r="A27" s="7">
        <v>23</v>
      </c>
      <c r="B27" s="8" t="s">
        <v>33</v>
      </c>
      <c r="C27" s="9">
        <f>ROUND([1]附件2!Q93/12,0)</f>
        <v>3</v>
      </c>
      <c r="D27" s="10">
        <v>0.4</v>
      </c>
      <c r="E27" s="10"/>
      <c r="F27" s="5"/>
      <c r="G27" s="5"/>
    </row>
    <row r="28" s="1" customFormat="1" ht="33" customHeight="1" spans="1:7">
      <c r="A28" s="7">
        <v>24</v>
      </c>
      <c r="B28" s="8" t="s">
        <v>34</v>
      </c>
      <c r="C28" s="9">
        <f>ROUND([1]附件2!Q97/6,0)</f>
        <v>73</v>
      </c>
      <c r="D28" s="10">
        <v>5.17</v>
      </c>
      <c r="E28" s="10">
        <v>1</v>
      </c>
      <c r="F28" s="5">
        <v>0.09</v>
      </c>
      <c r="G28" s="5"/>
    </row>
    <row r="29" s="1" customFormat="1" ht="33" customHeight="1" spans="1:7">
      <c r="A29" s="7">
        <v>25</v>
      </c>
      <c r="B29" s="8" t="s">
        <v>35</v>
      </c>
      <c r="C29" s="9">
        <f>ROUND([1]附件2!Q101/12,0)</f>
        <v>28</v>
      </c>
      <c r="D29" s="10">
        <v>4.28</v>
      </c>
      <c r="E29" s="10">
        <v>6</v>
      </c>
      <c r="F29" s="5">
        <v>0.84</v>
      </c>
      <c r="G29" s="5"/>
    </row>
    <row r="30" s="1" customFormat="1" ht="33" customHeight="1" spans="1:7">
      <c r="A30" s="7">
        <v>26</v>
      </c>
      <c r="B30" s="8" t="s">
        <v>36</v>
      </c>
      <c r="C30" s="9">
        <f>ROUND([1]附件2!Q105/12,0)</f>
        <v>10</v>
      </c>
      <c r="D30" s="10">
        <v>1.54</v>
      </c>
      <c r="E30" s="10">
        <v>2</v>
      </c>
      <c r="F30" s="5">
        <v>0.36</v>
      </c>
      <c r="G30" s="5"/>
    </row>
    <row r="31" s="1" customFormat="1" ht="33" customHeight="1" spans="1:7">
      <c r="A31" s="7">
        <v>27</v>
      </c>
      <c r="B31" s="8" t="s">
        <v>37</v>
      </c>
      <c r="C31" s="9">
        <f>ROUND([1]附件2!Q109/12,0)</f>
        <v>30</v>
      </c>
      <c r="D31" s="10">
        <v>4.34</v>
      </c>
      <c r="E31" s="10"/>
      <c r="F31" s="5"/>
      <c r="G31" s="5"/>
    </row>
    <row r="32" s="1" customFormat="1" ht="33" customHeight="1" spans="1:7">
      <c r="A32" s="7">
        <v>28</v>
      </c>
      <c r="B32" s="8" t="s">
        <v>38</v>
      </c>
      <c r="C32" s="9">
        <f>ROUND([1]附件2!Q113/12,0)</f>
        <v>40</v>
      </c>
      <c r="D32" s="10">
        <v>6.03</v>
      </c>
      <c r="E32" s="10">
        <v>3</v>
      </c>
      <c r="F32" s="5">
        <v>0.47</v>
      </c>
      <c r="G32" s="5"/>
    </row>
    <row r="33" s="1" customFormat="1" ht="33" customHeight="1" spans="1:7">
      <c r="A33" s="7">
        <v>29</v>
      </c>
      <c r="B33" s="8" t="s">
        <v>39</v>
      </c>
      <c r="C33" s="9">
        <f>ROUND([1]附件2!Q117/12,0)</f>
        <v>183</v>
      </c>
      <c r="D33" s="10">
        <v>28.31</v>
      </c>
      <c r="E33" s="10"/>
      <c r="F33" s="5"/>
      <c r="G33" s="5"/>
    </row>
    <row r="34" s="1" customFormat="1" ht="33" customHeight="1" spans="1:7">
      <c r="A34" s="7">
        <v>30</v>
      </c>
      <c r="B34" s="8" t="s">
        <v>40</v>
      </c>
      <c r="C34" s="9">
        <f>ROUND([1]附件2!Q121/12,0)</f>
        <v>17</v>
      </c>
      <c r="D34" s="10">
        <v>2.37</v>
      </c>
      <c r="E34" s="10">
        <v>2</v>
      </c>
      <c r="F34" s="5">
        <v>0.28</v>
      </c>
      <c r="G34" s="5"/>
    </row>
    <row r="35" s="1" customFormat="1" ht="33" customHeight="1" spans="1:7">
      <c r="A35" s="7">
        <v>31</v>
      </c>
      <c r="B35" s="8" t="s">
        <v>41</v>
      </c>
      <c r="C35" s="9">
        <f>ROUND([1]附件2!Q125/12,0)</f>
        <v>178</v>
      </c>
      <c r="D35" s="10">
        <v>27.08</v>
      </c>
      <c r="E35" s="10">
        <v>58</v>
      </c>
      <c r="F35" s="5">
        <v>9.85</v>
      </c>
      <c r="G35" s="5"/>
    </row>
    <row r="36" s="1" customFormat="1" ht="33" customHeight="1" spans="1:7">
      <c r="A36" s="7">
        <v>32</v>
      </c>
      <c r="B36" s="8" t="s">
        <v>42</v>
      </c>
      <c r="C36" s="9">
        <f>ROUND([1]附件2!Q129/12,0)</f>
        <v>188</v>
      </c>
      <c r="D36" s="10">
        <v>27.2</v>
      </c>
      <c r="E36" s="10">
        <v>11</v>
      </c>
      <c r="F36" s="5">
        <v>1.07</v>
      </c>
      <c r="G36" s="5"/>
    </row>
    <row r="37" s="1" customFormat="1" ht="33" customHeight="1" spans="1:7">
      <c r="A37" s="7">
        <v>33</v>
      </c>
      <c r="B37" s="11" t="s">
        <v>43</v>
      </c>
      <c r="C37" s="9">
        <f>ROUND([1]附件2!Q133/12,0)</f>
        <v>36</v>
      </c>
      <c r="D37" s="7">
        <v>5.35</v>
      </c>
      <c r="E37" s="7">
        <v>2</v>
      </c>
      <c r="F37" s="5">
        <v>0.22</v>
      </c>
      <c r="G37" s="5"/>
    </row>
    <row r="38" s="1" customFormat="1" ht="33" customHeight="1" spans="1:7">
      <c r="A38" s="7">
        <v>34</v>
      </c>
      <c r="B38" s="12" t="s">
        <v>44</v>
      </c>
      <c r="C38" s="9">
        <f>ROUND([1]附件2!Q137/12,0)</f>
        <v>13</v>
      </c>
      <c r="D38" s="7">
        <v>1.7</v>
      </c>
      <c r="E38" s="7"/>
      <c r="F38" s="5"/>
      <c r="G38" s="5"/>
    </row>
    <row r="39" s="1" customFormat="1" ht="33" customHeight="1" spans="1:7">
      <c r="A39" s="7">
        <v>35</v>
      </c>
      <c r="B39" s="12" t="s">
        <v>45</v>
      </c>
      <c r="C39" s="9">
        <f>ROUND([1]附件2!Q141/4,0)</f>
        <v>16</v>
      </c>
      <c r="D39" s="7">
        <v>0.61</v>
      </c>
      <c r="E39" s="7"/>
      <c r="F39" s="5"/>
      <c r="G39" s="5"/>
    </row>
    <row r="40" s="1" customFormat="1" ht="33" customHeight="1" spans="1:7">
      <c r="A40" s="13" t="s">
        <v>46</v>
      </c>
      <c r="B40" s="14"/>
      <c r="C40" s="9">
        <f t="shared" ref="C40:F40" si="0">SUM(C5:C39)</f>
        <v>2061</v>
      </c>
      <c r="D40" s="15">
        <f>ROUND(SUM(D5:D39),2)</f>
        <v>291.79</v>
      </c>
      <c r="E40" s="9">
        <f t="shared" si="0"/>
        <v>116</v>
      </c>
      <c r="F40" s="15">
        <f t="shared" si="0"/>
        <v>18.12</v>
      </c>
      <c r="G40" s="16"/>
    </row>
  </sheetData>
  <mergeCells count="7">
    <mergeCell ref="A1:G1"/>
    <mergeCell ref="C3:D3"/>
    <mergeCell ref="E3:F3"/>
    <mergeCell ref="A40:B40"/>
    <mergeCell ref="A3:A4"/>
    <mergeCell ref="B3:B4"/>
    <mergeCell ref="G3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2025-11-19T00:43:00Z</dcterms:created>
  <dcterms:modified xsi:type="dcterms:W3CDTF">2025-12-08T02:30:52Z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1FCBEB0615504021BB929FB98D6D5DD0_11</vt:lpwstr>
  </property>
  <property fmtid="{D5CDD505-2E9C-101B-9397-08002B2CF9AE}" pid="3" name="KSOProductBuildVer">
    <vt:lpwstr>2052-12.1.0.23542</vt:lpwstr>
  </property>
</Properties>
</file>